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ambaron/Desktop/"/>
    </mc:Choice>
  </mc:AlternateContent>
  <xr:revisionPtr revIDLastSave="0" documentId="8_{D6F1EF11-EA67-A74D-B2A0-ACFB5B9831D5}" xr6:coauthVersionLast="45" xr6:coauthVersionMax="45" xr10:uidLastSave="{00000000-0000-0000-0000-000000000000}"/>
  <bookViews>
    <workbookView xWindow="0" yWindow="460" windowWidth="28800" windowHeight="16000" xr2:uid="{1BCA9613-0156-3845-9D22-04C1D2F0671B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4" l="1"/>
  <c r="E2" i="4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G2" i="4" l="1"/>
  <c r="J2" i="4" l="1"/>
  <c r="G3" i="4"/>
  <c r="H3" i="4" l="1"/>
  <c r="I3" i="4" s="1"/>
  <c r="J3" i="4"/>
  <c r="G4" i="4"/>
  <c r="G5" i="4" s="1"/>
  <c r="J4" i="4" l="1"/>
  <c r="H4" i="4"/>
  <c r="I4" i="4" s="1"/>
  <c r="G6" i="4" l="1"/>
  <c r="J5" i="4"/>
  <c r="H5" i="4"/>
  <c r="I5" i="4" s="1"/>
  <c r="G7" i="4" l="1"/>
  <c r="J6" i="4"/>
  <c r="H6" i="4"/>
  <c r="I6" i="4" s="1"/>
  <c r="G8" i="4" l="1"/>
  <c r="J7" i="4"/>
  <c r="H7" i="4"/>
  <c r="I7" i="4" s="1"/>
  <c r="G9" i="4" l="1"/>
  <c r="J8" i="4"/>
  <c r="H8" i="4"/>
  <c r="I8" i="4" s="1"/>
  <c r="G10" i="4" l="1"/>
  <c r="J9" i="4"/>
  <c r="H9" i="4"/>
  <c r="I9" i="4" s="1"/>
  <c r="G11" i="4" l="1"/>
  <c r="J10" i="4"/>
  <c r="H10" i="4"/>
  <c r="I10" i="4" s="1"/>
  <c r="G12" i="4" l="1"/>
  <c r="J11" i="4"/>
  <c r="H11" i="4"/>
  <c r="I11" i="4" s="1"/>
  <c r="G13" i="4" l="1"/>
  <c r="J12" i="4"/>
  <c r="H12" i="4"/>
  <c r="I12" i="4" s="1"/>
  <c r="G14" i="4" l="1"/>
  <c r="J13" i="4"/>
  <c r="H13" i="4"/>
  <c r="I13" i="4" s="1"/>
  <c r="G15" i="4" l="1"/>
  <c r="J14" i="4"/>
  <c r="H14" i="4"/>
  <c r="I14" i="4" s="1"/>
  <c r="G16" i="4" l="1"/>
  <c r="J15" i="4"/>
  <c r="H15" i="4"/>
  <c r="I15" i="4" s="1"/>
  <c r="G17" i="4" l="1"/>
  <c r="J16" i="4"/>
  <c r="H16" i="4"/>
  <c r="I16" i="4" s="1"/>
  <c r="G18" i="4" l="1"/>
  <c r="J17" i="4"/>
  <c r="H17" i="4"/>
  <c r="I17" i="4" s="1"/>
  <c r="G19" i="4" l="1"/>
  <c r="J18" i="4"/>
  <c r="H18" i="4"/>
  <c r="I18" i="4" s="1"/>
  <c r="G20" i="4" l="1"/>
  <c r="J19" i="4"/>
  <c r="H19" i="4"/>
  <c r="I19" i="4" s="1"/>
  <c r="G21" i="4" l="1"/>
  <c r="J20" i="4"/>
  <c r="H20" i="4"/>
  <c r="I20" i="4" s="1"/>
  <c r="G22" i="4" l="1"/>
  <c r="J21" i="4"/>
  <c r="H21" i="4"/>
  <c r="I21" i="4" s="1"/>
  <c r="G23" i="4" l="1"/>
  <c r="J22" i="4"/>
  <c r="H22" i="4"/>
  <c r="I22" i="4" s="1"/>
  <c r="G24" i="4" l="1"/>
  <c r="J23" i="4"/>
  <c r="H23" i="4"/>
  <c r="I23" i="4" s="1"/>
  <c r="G25" i="4" l="1"/>
  <c r="J24" i="4"/>
  <c r="H24" i="4"/>
  <c r="I24" i="4" s="1"/>
  <c r="G26" i="4" l="1"/>
  <c r="J25" i="4"/>
  <c r="H25" i="4"/>
  <c r="I25" i="4" s="1"/>
  <c r="G27" i="4" l="1"/>
  <c r="J26" i="4"/>
  <c r="H26" i="4"/>
  <c r="I26" i="4" s="1"/>
  <c r="G28" i="4" l="1"/>
  <c r="J27" i="4"/>
  <c r="H27" i="4"/>
  <c r="I27" i="4" s="1"/>
  <c r="G29" i="4" l="1"/>
  <c r="J28" i="4"/>
  <c r="H28" i="4"/>
  <c r="I28" i="4" s="1"/>
  <c r="G30" i="4" l="1"/>
  <c r="J29" i="4"/>
  <c r="H29" i="4"/>
  <c r="I29" i="4" s="1"/>
  <c r="G31" i="4" l="1"/>
  <c r="J30" i="4"/>
  <c r="H30" i="4"/>
  <c r="I30" i="4" s="1"/>
  <c r="G32" i="4" l="1"/>
  <c r="J31" i="4"/>
  <c r="H31" i="4"/>
  <c r="I31" i="4" s="1"/>
  <c r="G33" i="4" l="1"/>
  <c r="J32" i="4"/>
  <c r="H32" i="4"/>
  <c r="I32" i="4" s="1"/>
  <c r="G34" i="4" l="1"/>
  <c r="J33" i="4"/>
  <c r="H33" i="4"/>
  <c r="I33" i="4" s="1"/>
  <c r="G35" i="4" l="1"/>
  <c r="J34" i="4"/>
  <c r="H34" i="4"/>
  <c r="I34" i="4" s="1"/>
  <c r="G36" i="4" l="1"/>
  <c r="J35" i="4"/>
  <c r="H35" i="4"/>
  <c r="I35" i="4" s="1"/>
  <c r="G37" i="4" l="1"/>
  <c r="J36" i="4"/>
  <c r="H36" i="4"/>
  <c r="I36" i="4" s="1"/>
  <c r="G38" i="4" l="1"/>
  <c r="J37" i="4"/>
  <c r="H37" i="4"/>
  <c r="I37" i="4" s="1"/>
  <c r="G39" i="4" l="1"/>
  <c r="J38" i="4"/>
  <c r="H38" i="4"/>
  <c r="I38" i="4" s="1"/>
  <c r="G40" i="4" l="1"/>
  <c r="J39" i="4"/>
  <c r="H39" i="4"/>
  <c r="I39" i="4" s="1"/>
  <c r="G41" i="4" l="1"/>
  <c r="J40" i="4"/>
  <c r="H40" i="4"/>
  <c r="I40" i="4" s="1"/>
  <c r="G42" i="4" l="1"/>
  <c r="J41" i="4"/>
  <c r="H41" i="4"/>
  <c r="I41" i="4" s="1"/>
  <c r="G43" i="4" l="1"/>
  <c r="J42" i="4"/>
  <c r="H42" i="4"/>
  <c r="I42" i="4" s="1"/>
  <c r="G44" i="4" l="1"/>
  <c r="J43" i="4"/>
  <c r="H43" i="4"/>
  <c r="I43" i="4" s="1"/>
  <c r="G45" i="4" l="1"/>
  <c r="G46" i="4" s="1"/>
  <c r="J44" i="4"/>
  <c r="H44" i="4"/>
  <c r="I44" i="4" s="1"/>
  <c r="H46" i="4" l="1"/>
  <c r="I46" i="4" s="1"/>
  <c r="G47" i="4"/>
  <c r="J46" i="4"/>
  <c r="H45" i="4"/>
  <c r="I45" i="4" s="1"/>
  <c r="J45" i="4"/>
  <c r="H47" i="4" l="1"/>
  <c r="I47" i="4" s="1"/>
  <c r="J47" i="4"/>
  <c r="G48" i="4"/>
  <c r="H48" i="4" l="1"/>
  <c r="I48" i="4" s="1"/>
  <c r="J48" i="4"/>
  <c r="G49" i="4"/>
  <c r="H49" i="4" l="1"/>
  <c r="I49" i="4" s="1"/>
  <c r="J49" i="4"/>
  <c r="G50" i="4"/>
  <c r="G51" i="4" s="1"/>
  <c r="J51" i="4" l="1"/>
  <c r="G52" i="4"/>
  <c r="H51" i="4"/>
  <c r="I51" i="4" s="1"/>
  <c r="H50" i="4"/>
  <c r="I50" i="4" s="1"/>
  <c r="J50" i="4"/>
  <c r="G53" i="4" l="1"/>
  <c r="G54" i="4" s="1"/>
  <c r="H52" i="4"/>
  <c r="I52" i="4" s="1"/>
  <c r="J52" i="4"/>
  <c r="J54" i="4" l="1"/>
  <c r="H54" i="4"/>
  <c r="I54" i="4" s="1"/>
  <c r="G55" i="4"/>
  <c r="J53" i="4"/>
  <c r="H53" i="4"/>
  <c r="I53" i="4" s="1"/>
  <c r="G56" i="4" l="1"/>
  <c r="H55" i="4"/>
  <c r="I55" i="4" s="1"/>
  <c r="J55" i="4"/>
  <c r="H56" i="4" l="1"/>
  <c r="I56" i="4" s="1"/>
  <c r="J56" i="4"/>
  <c r="G57" i="4"/>
  <c r="J57" i="4" l="1"/>
  <c r="G58" i="4"/>
  <c r="H57" i="4"/>
  <c r="I57" i="4" s="1"/>
  <c r="J58" i="4" l="1"/>
  <c r="H58" i="4"/>
  <c r="I58" i="4" s="1"/>
  <c r="G59" i="4"/>
  <c r="J59" i="4" l="1"/>
  <c r="G60" i="4"/>
  <c r="H59" i="4"/>
  <c r="I59" i="4" s="1"/>
  <c r="H60" i="4" l="1"/>
  <c r="I60" i="4" s="1"/>
  <c r="J60" i="4"/>
  <c r="G61" i="4"/>
  <c r="G62" i="4" l="1"/>
  <c r="J61" i="4"/>
  <c r="H61" i="4"/>
  <c r="I61" i="4" s="1"/>
  <c r="G63" i="4" l="1"/>
  <c r="H62" i="4"/>
  <c r="I62" i="4" s="1"/>
  <c r="J62" i="4"/>
  <c r="G64" i="4" l="1"/>
  <c r="J63" i="4"/>
  <c r="H63" i="4"/>
  <c r="I63" i="4" s="1"/>
  <c r="J64" i="4" l="1"/>
  <c r="G65" i="4"/>
  <c r="H64" i="4"/>
  <c r="I64" i="4" s="1"/>
  <c r="H65" i="4" l="1"/>
  <c r="I65" i="4" s="1"/>
  <c r="G66" i="4"/>
  <c r="J65" i="4"/>
  <c r="H66" i="4" l="1"/>
  <c r="I66" i="4" s="1"/>
  <c r="J66" i="4"/>
  <c r="G67" i="4"/>
  <c r="H67" i="4" l="1"/>
  <c r="I67" i="4" s="1"/>
  <c r="J67" i="4"/>
  <c r="G68" i="4"/>
  <c r="J68" i="4" l="1"/>
  <c r="H68" i="4"/>
  <c r="I68" i="4" s="1"/>
  <c r="G69" i="4"/>
  <c r="J69" i="4" l="1"/>
  <c r="H69" i="4"/>
  <c r="I69" i="4" s="1"/>
  <c r="G70" i="4"/>
  <c r="H70" i="4" l="1"/>
  <c r="I70" i="4" s="1"/>
  <c r="G71" i="4"/>
  <c r="J70" i="4"/>
  <c r="H71" i="4" l="1"/>
  <c r="I71" i="4" s="1"/>
  <c r="G72" i="4"/>
  <c r="J71" i="4"/>
  <c r="J72" i="4" l="1"/>
  <c r="H72" i="4"/>
  <c r="I72" i="4" s="1"/>
  <c r="G73" i="4"/>
  <c r="J73" i="4" l="1"/>
  <c r="H73" i="4"/>
  <c r="I73" i="4" s="1"/>
  <c r="G74" i="4"/>
  <c r="H74" i="4" l="1"/>
  <c r="I74" i="4" s="1"/>
  <c r="G75" i="4"/>
  <c r="J74" i="4"/>
  <c r="H75" i="4" l="1"/>
  <c r="I75" i="4" s="1"/>
  <c r="G76" i="4"/>
  <c r="J75" i="4"/>
  <c r="J76" i="4" l="1"/>
  <c r="H76" i="4"/>
  <c r="I76" i="4" s="1"/>
  <c r="G77" i="4"/>
  <c r="J77" i="4" l="1"/>
  <c r="H77" i="4"/>
  <c r="I77" i="4" s="1"/>
  <c r="G78" i="4"/>
  <c r="H78" i="4" l="1"/>
  <c r="I78" i="4" s="1"/>
  <c r="J78" i="4"/>
</calcChain>
</file>

<file path=xl/sharedStrings.xml><?xml version="1.0" encoding="utf-8"?>
<sst xmlns="http://schemas.openxmlformats.org/spreadsheetml/2006/main" count="12" uniqueCount="12">
  <si>
    <t>Age</t>
  </si>
  <si>
    <t>Annual Deposit</t>
  </si>
  <si>
    <t>Dividend</t>
  </si>
  <si>
    <t>Time Compounded</t>
  </si>
  <si>
    <t>Net Earning</t>
  </si>
  <si>
    <t>Starting Balance</t>
  </si>
  <si>
    <t>Enter individual numbers here</t>
  </si>
  <si>
    <t>Age (Year)</t>
  </si>
  <si>
    <t>Annual Rate</t>
  </si>
  <si>
    <t>Dividend % Per Year</t>
  </si>
  <si>
    <t>Total Revenue (Dividend)</t>
  </si>
  <si>
    <t>IRA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</si>
</sst>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75" formatCode="&quot;$&quot;#,##0"/>
    <numFmt numFmtId="176" formatCode="##\ &quot;Years Old&quot;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44" fontId="0" fillId="0" borderId="0" xfId="0" applyNumberFormat="1"/>
    <xf numFmtId="9" fontId="0" fillId="0" borderId="0" xfId="0" applyNumberFormat="1"/>
    <xf numFmtId="9" fontId="0" fillId="0" borderId="0" xfId="2" applyFont="1"/>
    <xf numFmtId="0" fontId="0" fillId="0" borderId="0" xfId="0" applyFill="1"/>
    <xf numFmtId="44" fontId="0" fillId="0" borderId="0" xfId="1" applyFont="1" applyFill="1"/>
    <xf numFmtId="0" fontId="0" fillId="0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175" fontId="0" fillId="0" borderId="0" xfId="0" applyNumberFormat="1"/>
    <xf numFmtId="175" fontId="0" fillId="0" borderId="0" xfId="1" applyNumberFormat="1" applyFont="1" applyAlignment="1">
      <alignment horizontal="center"/>
    </xf>
    <xf numFmtId="175" fontId="0" fillId="0" borderId="0" xfId="1" applyNumberFormat="1" applyFont="1" applyFill="1" applyAlignment="1">
      <alignment horizontal="center"/>
    </xf>
    <xf numFmtId="175" fontId="0" fillId="0" borderId="0" xfId="0" applyNumberFormat="1" applyAlignment="1">
      <alignment horizontal="center"/>
    </xf>
    <xf numFmtId="175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176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10"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5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75" formatCode="&quot;$&quot;#,##0"/>
      <alignment horizontal="center" vertical="bottom" textRotation="0" wrapText="0" indent="0" justifyLastLine="0" shrinkToFit="0" readingOrder="0"/>
    </dxf>
    <dxf>
      <numFmt numFmtId="17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5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 xr9:uid="{E3AA083A-451A-B748-B99F-BDA9BD9CE72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812800</xdr:colOff>
      <xdr:row>7</xdr:row>
      <xdr:rowOff>12700</xdr:rowOff>
    </xdr:from>
    <xdr:to>
      <xdr:col>3</xdr:col>
      <xdr:colOff>12700</xdr:colOff>
      <xdr:row>11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E4AA33-3FC3-E54A-8A2B-06EA2C231AB7}"/>
            </a:ext>
          </a:extLst>
        </xdr:cNvPr>
        <xdr:cNvSpPr txBox="1"/>
      </xdr:nvSpPr>
      <xdr:spPr>
        <a:xfrm>
          <a:off x="812800" y="1447800"/>
          <a:ext cx="400050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The highlighted cell is the age you can take out your tax free earnings. If you make over a certain</a:t>
          </a:r>
          <a:r>
            <a:rPr lang="en-US" sz="1100" b="1" baseline="0"/>
            <a:t> amount per year you may lose eligibility for Roth  IRA contributions but there are ways around.</a:t>
          </a:r>
          <a:endParaRPr lang="en-US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E129AD-B800-FC4A-920D-B09B77F6727F}" name="Table3" displayName="Table3" ref="E1:J78" totalsRowShown="0">
  <autoFilter ref="E1:J78" xr:uid="{7B6887F7-EE30-E246-B913-8F3C5BD87E0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2C5737-2FC0-1042-A84B-5DCCC98CFEB2}" name="Age" dataDxfId="3">
      <calculatedColumnFormula>$C$2</calculatedColumnFormula>
    </tableColumn>
    <tableColumn id="2" xr3:uid="{9C048363-83A7-6940-A847-FFAA3A5EF161}" name="Time Compounded" dataDxfId="1"/>
    <tableColumn id="3" xr3:uid="{0A71A74B-7AF5-6E4B-B7E2-4D1B3E716418}" name="IRA Value" dataDxfId="2" dataCellStyle="Currency">
      <calculatedColumnFormula>G1+(G1*$C$3)+$C$4</calculatedColumnFormula>
    </tableColumn>
    <tableColumn id="4" xr3:uid="{A9C6CA2E-B33C-0B4E-9AA4-7EEF6CC47EE6}" name="Dividend" dataDxfId="6" dataCellStyle="Currency">
      <calculatedColumnFormula>G2*C$6</calculatedColumnFormula>
    </tableColumn>
    <tableColumn id="5" xr3:uid="{9D333ABF-A5E6-B747-9E03-F65D973FF69E}" name="Total Revenue (Dividend)" dataDxfId="4">
      <calculatedColumnFormula>G2+H2</calculatedColumnFormula>
    </tableColumn>
    <tableColumn id="6" xr3:uid="{84F52571-0B05-6846-A3B0-7C656FC9A668}" name="Net Earning" dataDxfId="5">
      <calculatedColumnFormula>G2-(C$4*F3)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FB6B477-EDB7-4345-AF24-FE55BFFA20CD}" name="Table5" displayName="Table5" ref="B2:C6" headerRowCount="0" totalsRowShown="0" headerRowCellStyle="Normal" dataCellStyle="Normal">
  <tableColumns count="2">
    <tableColumn id="1" xr3:uid="{F0C73841-731C-B34D-A38A-58B6BFE57885}" name="Column1" dataDxfId="0" dataCellStyle="Normal"/>
    <tableColumn id="2" xr3:uid="{B99DA728-43AE-3A4C-9E18-83BD1D341141}" name="Column2" dataCellStyle="Normal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1749A-2D55-9D4B-A8C9-4F6894F22943}">
  <dimension ref="B1:Q84"/>
  <sheetViews>
    <sheetView showGridLines="0" tabSelected="1" zoomScaleNormal="100" workbookViewId="0">
      <selection activeCell="C22" sqref="C22"/>
    </sheetView>
  </sheetViews>
  <sheetFormatPr baseColWidth="10" defaultRowHeight="16" outlineLevelCol="1" x14ac:dyDescent="0.2"/>
  <cols>
    <col min="1" max="1" width="2" customWidth="1"/>
    <col min="2" max="2" width="27.6640625" bestFit="1" customWidth="1"/>
    <col min="3" max="3" width="24.5" customWidth="1"/>
    <col min="4" max="4" width="7.1640625" customWidth="1"/>
    <col min="5" max="5" width="9.1640625" style="9" customWidth="1"/>
    <col min="6" max="6" width="18.5" hidden="1" customWidth="1" outlineLevel="1"/>
    <col min="7" max="7" width="22.83203125" customWidth="1" collapsed="1"/>
    <col min="8" max="8" width="22.83203125" hidden="1" customWidth="1" outlineLevel="1"/>
    <col min="9" max="9" width="22.83203125" customWidth="1" collapsed="1"/>
    <col min="10" max="10" width="22.83203125" hidden="1" customWidth="1" outlineLevel="1"/>
    <col min="11" max="11" width="10.83203125" collapsed="1"/>
    <col min="17" max="17" width="15.33203125" style="1" bestFit="1" customWidth="1"/>
  </cols>
  <sheetData>
    <row r="1" spans="2:13" x14ac:dyDescent="0.2">
      <c r="C1" s="8" t="s">
        <v>6</v>
      </c>
      <c r="E1" s="9" t="s">
        <v>0</v>
      </c>
      <c r="F1" s="9" t="s">
        <v>3</v>
      </c>
      <c r="G1" s="9" t="s">
        <v>11</v>
      </c>
      <c r="H1" s="9" t="s">
        <v>2</v>
      </c>
      <c r="I1" s="9" t="s">
        <v>10</v>
      </c>
      <c r="J1" s="9" t="s">
        <v>4</v>
      </c>
    </row>
    <row r="2" spans="2:13" x14ac:dyDescent="0.2">
      <c r="B2" s="15" t="s">
        <v>7</v>
      </c>
      <c r="C2" s="16">
        <v>21</v>
      </c>
      <c r="E2" s="9">
        <f t="shared" ref="E2:E33" si="0">$C$2</f>
        <v>21</v>
      </c>
      <c r="F2" s="9">
        <v>0</v>
      </c>
      <c r="G2" s="11">
        <f>C5</f>
        <v>1000</v>
      </c>
      <c r="H2" s="12">
        <v>0</v>
      </c>
      <c r="I2" s="13">
        <f>G2+H2</f>
        <v>1000</v>
      </c>
      <c r="J2" s="10">
        <f>I2</f>
        <v>1000</v>
      </c>
    </row>
    <row r="3" spans="2:13" x14ac:dyDescent="0.2">
      <c r="B3" s="15" t="s">
        <v>8</v>
      </c>
      <c r="C3" s="4">
        <v>7.0000000000000007E-2</v>
      </c>
      <c r="E3" s="9">
        <f>E2+1</f>
        <v>22</v>
      </c>
      <c r="F3" s="9">
        <v>1</v>
      </c>
      <c r="G3" s="11">
        <f>G2+(G2*$C$3)+$C$4</f>
        <v>7070</v>
      </c>
      <c r="H3" s="12">
        <f>G3*C$6</f>
        <v>141.4</v>
      </c>
      <c r="I3" s="13">
        <f t="shared" ref="I3:I45" si="1">G3+H3</f>
        <v>7211.4</v>
      </c>
      <c r="J3" s="10">
        <f>G3-(C$4*F4)</f>
        <v>-4930</v>
      </c>
      <c r="K3" s="3"/>
    </row>
    <row r="4" spans="2:13" x14ac:dyDescent="0.2">
      <c r="B4" s="15" t="s">
        <v>1</v>
      </c>
      <c r="C4" s="10">
        <v>6000</v>
      </c>
      <c r="D4" s="6"/>
      <c r="E4" s="9">
        <f t="shared" ref="E4:E67" si="2">E3+1</f>
        <v>23</v>
      </c>
      <c r="F4" s="9">
        <v>2</v>
      </c>
      <c r="G4" s="12">
        <f>G3+(G3*$C$3)+$C$4</f>
        <v>13564.9</v>
      </c>
      <c r="H4" s="12">
        <f>G4*C$6</f>
        <v>271.298</v>
      </c>
      <c r="I4" s="13">
        <f t="shared" si="1"/>
        <v>13836.198</v>
      </c>
      <c r="J4" s="10">
        <f>G4-(C$4*F5)</f>
        <v>-4435.1000000000004</v>
      </c>
    </row>
    <row r="5" spans="2:13" x14ac:dyDescent="0.2">
      <c r="B5" s="15" t="s">
        <v>5</v>
      </c>
      <c r="C5" s="10">
        <v>1000</v>
      </c>
      <c r="D5" s="6"/>
      <c r="E5" s="9">
        <f t="shared" si="2"/>
        <v>24</v>
      </c>
      <c r="F5" s="9">
        <v>3</v>
      </c>
      <c r="G5" s="12">
        <f>G4+(G4*$C$3)+$C$4</f>
        <v>20514.442999999999</v>
      </c>
      <c r="H5" s="12">
        <f>G5*C$6</f>
        <v>410.28886</v>
      </c>
      <c r="I5" s="13">
        <f t="shared" si="1"/>
        <v>20924.73186</v>
      </c>
      <c r="J5" s="10">
        <f>G5-(C$4*F6)</f>
        <v>-3485.5570000000007</v>
      </c>
    </row>
    <row r="6" spans="2:13" x14ac:dyDescent="0.2">
      <c r="B6" s="15" t="s">
        <v>9</v>
      </c>
      <c r="C6" s="4">
        <v>0.02</v>
      </c>
      <c r="D6" s="6"/>
      <c r="E6" s="9">
        <f t="shared" si="2"/>
        <v>25</v>
      </c>
      <c r="F6" s="9">
        <v>4</v>
      </c>
      <c r="G6" s="12">
        <f>G5+(G5*$C$3)+$C$4</f>
        <v>27950.454010000001</v>
      </c>
      <c r="H6" s="12">
        <f>G6*C$6</f>
        <v>559.00908020000008</v>
      </c>
      <c r="I6" s="13">
        <f t="shared" si="1"/>
        <v>28509.463090200003</v>
      </c>
      <c r="J6" s="10">
        <f>G6-(C$4*F7)</f>
        <v>-2049.5459899999987</v>
      </c>
    </row>
    <row r="7" spans="2:13" x14ac:dyDescent="0.2">
      <c r="D7" s="6"/>
      <c r="E7" s="9">
        <f t="shared" si="2"/>
        <v>26</v>
      </c>
      <c r="F7" s="9">
        <v>5</v>
      </c>
      <c r="G7" s="12">
        <f>G6+(G6*$C$3)+$C$4</f>
        <v>35906.985790699997</v>
      </c>
      <c r="H7" s="12">
        <f>G7*C$6</f>
        <v>718.13971581399994</v>
      </c>
      <c r="I7" s="13">
        <f t="shared" si="1"/>
        <v>36625.125506513999</v>
      </c>
      <c r="J7" s="10">
        <f>G7-(C$4*F8)</f>
        <v>-93.014209300003131</v>
      </c>
    </row>
    <row r="8" spans="2:13" x14ac:dyDescent="0.2">
      <c r="D8" s="6"/>
      <c r="E8" s="9">
        <f t="shared" si="2"/>
        <v>27</v>
      </c>
      <c r="F8" s="9">
        <v>6</v>
      </c>
      <c r="G8" s="12">
        <f>G7+(G7*$C$3)+$C$4</f>
        <v>44420.474796048999</v>
      </c>
      <c r="H8" s="12">
        <f>G8*C$6</f>
        <v>888.40949592098002</v>
      </c>
      <c r="I8" s="13">
        <f t="shared" si="1"/>
        <v>45308.884291969982</v>
      </c>
      <c r="J8" s="10">
        <f>G8-(C$4*F9)</f>
        <v>2420.4747960489985</v>
      </c>
    </row>
    <row r="9" spans="2:13" x14ac:dyDescent="0.2">
      <c r="B9" s="7"/>
      <c r="C9" s="6"/>
      <c r="D9" s="6"/>
      <c r="E9" s="9">
        <f t="shared" si="2"/>
        <v>28</v>
      </c>
      <c r="F9" s="9">
        <v>7</v>
      </c>
      <c r="G9" s="12">
        <f>G8+(G8*$C$3)+$C$4</f>
        <v>53529.908031772429</v>
      </c>
      <c r="H9" s="12">
        <f>G9*C$6</f>
        <v>1070.5981606354485</v>
      </c>
      <c r="I9" s="13">
        <f t="shared" si="1"/>
        <v>54600.506192407876</v>
      </c>
      <c r="J9" s="10">
        <f>G9-(C$4*F10)</f>
        <v>5529.9080317724292</v>
      </c>
    </row>
    <row r="10" spans="2:13" x14ac:dyDescent="0.2">
      <c r="B10" s="5"/>
      <c r="C10" s="6"/>
      <c r="D10" s="6"/>
      <c r="E10" s="9">
        <f t="shared" si="2"/>
        <v>29</v>
      </c>
      <c r="F10" s="9">
        <v>8</v>
      </c>
      <c r="G10" s="12">
        <f>G9+(G9*$C$3)+$C$4</f>
        <v>63277.001593996501</v>
      </c>
      <c r="H10" s="12">
        <f>G10*C$6</f>
        <v>1265.54003187993</v>
      </c>
      <c r="I10" s="13">
        <f t="shared" si="1"/>
        <v>64542.541625876431</v>
      </c>
      <c r="J10" s="10">
        <f>G10-(C$4*F11)</f>
        <v>9277.0015939965015</v>
      </c>
    </row>
    <row r="11" spans="2:13" x14ac:dyDescent="0.2">
      <c r="B11" s="5"/>
      <c r="C11" s="6"/>
      <c r="D11" s="6"/>
      <c r="E11" s="9">
        <f t="shared" si="2"/>
        <v>30</v>
      </c>
      <c r="F11" s="9">
        <v>9</v>
      </c>
      <c r="G11" s="12">
        <f>G10+(G10*$C$3)+$C$4</f>
        <v>73706.391705576258</v>
      </c>
      <c r="H11" s="12">
        <f>G11*C$6</f>
        <v>1474.1278341115251</v>
      </c>
      <c r="I11" s="13">
        <f t="shared" si="1"/>
        <v>75180.519539687783</v>
      </c>
      <c r="J11" s="10">
        <f>G11-(C$4*F12)</f>
        <v>13706.391705576258</v>
      </c>
    </row>
    <row r="12" spans="2:13" x14ac:dyDescent="0.2">
      <c r="B12" s="5"/>
      <c r="C12" s="6"/>
      <c r="D12" s="6"/>
      <c r="E12" s="9">
        <f t="shared" si="2"/>
        <v>31</v>
      </c>
      <c r="F12" s="9">
        <v>10</v>
      </c>
      <c r="G12" s="12">
        <f>G11+(G11*$C$3)+$C$4</f>
        <v>84865.839124966602</v>
      </c>
      <c r="H12" s="12">
        <f>G12*C$6</f>
        <v>1697.316782499332</v>
      </c>
      <c r="I12" s="13">
        <f t="shared" si="1"/>
        <v>86563.155907465931</v>
      </c>
      <c r="J12" s="10">
        <f>G12-(C$4*F13)</f>
        <v>18865.839124966602</v>
      </c>
    </row>
    <row r="13" spans="2:13" x14ac:dyDescent="0.2">
      <c r="B13" s="5"/>
      <c r="C13" s="6"/>
      <c r="D13" s="6"/>
      <c r="E13" s="9">
        <f t="shared" si="2"/>
        <v>32</v>
      </c>
      <c r="F13" s="9">
        <v>11</v>
      </c>
      <c r="G13" s="12">
        <f>G12+(G12*$C$3)+$C$4</f>
        <v>96806.44786371426</v>
      </c>
      <c r="H13" s="12">
        <f>G13*C$6</f>
        <v>1936.1289572742853</v>
      </c>
      <c r="I13" s="13">
        <f t="shared" si="1"/>
        <v>98742.576820988543</v>
      </c>
      <c r="J13" s="10">
        <f>G13-(C$4*F14)</f>
        <v>24806.44786371426</v>
      </c>
    </row>
    <row r="14" spans="2:13" x14ac:dyDescent="0.2">
      <c r="B14" s="5"/>
      <c r="C14" s="6"/>
      <c r="D14" s="6"/>
      <c r="E14" s="9">
        <f t="shared" si="2"/>
        <v>33</v>
      </c>
      <c r="F14" s="9">
        <v>12</v>
      </c>
      <c r="G14" s="12">
        <f>G13+(G13*$C$3)+$C$4</f>
        <v>109582.89921417426</v>
      </c>
      <c r="H14" s="12">
        <f>G14*C$6</f>
        <v>2191.6579842834853</v>
      </c>
      <c r="I14" s="13">
        <f t="shared" si="1"/>
        <v>111774.55719845775</v>
      </c>
      <c r="J14" s="10">
        <f>G14-(C$4*F15)</f>
        <v>31582.899214174264</v>
      </c>
    </row>
    <row r="15" spans="2:13" x14ac:dyDescent="0.2">
      <c r="B15" s="5"/>
      <c r="C15" s="6"/>
      <c r="D15" s="6"/>
      <c r="E15" s="9">
        <f t="shared" si="2"/>
        <v>34</v>
      </c>
      <c r="F15" s="9">
        <v>13</v>
      </c>
      <c r="G15" s="12">
        <f>G14+(G14*$C$3)+$C$4</f>
        <v>123253.70215916647</v>
      </c>
      <c r="H15" s="12">
        <f>G15*C$6</f>
        <v>2465.0740431833292</v>
      </c>
      <c r="I15" s="13">
        <f t="shared" si="1"/>
        <v>125718.77620234979</v>
      </c>
      <c r="J15" s="10">
        <f>G15-(C$4*F16)</f>
        <v>39253.702159166467</v>
      </c>
      <c r="M15" s="4"/>
    </row>
    <row r="16" spans="2:13" x14ac:dyDescent="0.2">
      <c r="B16" s="5"/>
      <c r="C16" s="6"/>
      <c r="D16" s="6"/>
      <c r="E16" s="9">
        <f t="shared" si="2"/>
        <v>35</v>
      </c>
      <c r="F16" s="9">
        <v>14</v>
      </c>
      <c r="G16" s="12">
        <f>G15+(G15*$C$3)+$C$4</f>
        <v>137881.46131030814</v>
      </c>
      <c r="H16" s="12">
        <f>G16*C$6</f>
        <v>2757.6292262061629</v>
      </c>
      <c r="I16" s="13">
        <f t="shared" si="1"/>
        <v>140639.0905365143</v>
      </c>
      <c r="J16" s="10">
        <f>G16-(C$4*F17)</f>
        <v>47881.461310308136</v>
      </c>
    </row>
    <row r="17" spans="2:10" x14ac:dyDescent="0.2">
      <c r="B17" s="5"/>
      <c r="C17" s="6"/>
      <c r="D17" s="6"/>
      <c r="E17" s="9">
        <f t="shared" si="2"/>
        <v>36</v>
      </c>
      <c r="F17" s="9">
        <v>15</v>
      </c>
      <c r="G17" s="12">
        <f>G16+(G16*$C$3)+$C$4</f>
        <v>153533.1636020297</v>
      </c>
      <c r="H17" s="12">
        <f>G17*C$6</f>
        <v>3070.6632720405942</v>
      </c>
      <c r="I17" s="13">
        <f t="shared" si="1"/>
        <v>156603.82687407031</v>
      </c>
      <c r="J17" s="10">
        <f>G17-(C$4*F18)</f>
        <v>57533.163602029701</v>
      </c>
    </row>
    <row r="18" spans="2:10" x14ac:dyDescent="0.2">
      <c r="B18" s="5"/>
      <c r="C18" s="6"/>
      <c r="D18" s="6"/>
      <c r="E18" s="9">
        <f t="shared" si="2"/>
        <v>37</v>
      </c>
      <c r="F18" s="9">
        <v>16</v>
      </c>
      <c r="G18" s="12">
        <f>G17+(G17*$C$3)+$C$4</f>
        <v>170280.48505417179</v>
      </c>
      <c r="H18" s="12">
        <f>G18*C$6</f>
        <v>3405.609701083436</v>
      </c>
      <c r="I18" s="13">
        <f t="shared" si="1"/>
        <v>173686.09475525524</v>
      </c>
      <c r="J18" s="10">
        <f>G18-(C$4*F19)</f>
        <v>68280.48505417179</v>
      </c>
    </row>
    <row r="19" spans="2:10" x14ac:dyDescent="0.2">
      <c r="B19" s="5"/>
      <c r="C19" s="6"/>
      <c r="D19" s="6"/>
      <c r="E19" s="9">
        <f t="shared" si="2"/>
        <v>38</v>
      </c>
      <c r="F19" s="9">
        <v>17</v>
      </c>
      <c r="G19" s="12">
        <f>G18+(G18*$C$3)+$C$4</f>
        <v>188200.1190079638</v>
      </c>
      <c r="H19" s="12">
        <f>G19*C$6</f>
        <v>3764.0023801592761</v>
      </c>
      <c r="I19" s="13">
        <f t="shared" si="1"/>
        <v>191964.12138812308</v>
      </c>
      <c r="J19" s="10">
        <f>G19-(C$4*F20)</f>
        <v>80200.119007963804</v>
      </c>
    </row>
    <row r="20" spans="2:10" x14ac:dyDescent="0.2">
      <c r="B20" s="5"/>
      <c r="C20" s="6"/>
      <c r="D20" s="6"/>
      <c r="E20" s="9">
        <f t="shared" si="2"/>
        <v>39</v>
      </c>
      <c r="F20" s="9">
        <v>18</v>
      </c>
      <c r="G20" s="12">
        <f>G19+(G19*$C$3)+$C$4</f>
        <v>207374.12733852127</v>
      </c>
      <c r="H20" s="12">
        <f>G20*C$6</f>
        <v>4147.4825467704259</v>
      </c>
      <c r="I20" s="13">
        <f t="shared" si="1"/>
        <v>211521.60988529169</v>
      </c>
      <c r="J20" s="10">
        <f>G20-(C$4*F21)</f>
        <v>93374.12733852127</v>
      </c>
    </row>
    <row r="21" spans="2:10" x14ac:dyDescent="0.2">
      <c r="B21" s="5"/>
      <c r="C21" s="6"/>
      <c r="D21" s="6"/>
      <c r="E21" s="9">
        <f t="shared" si="2"/>
        <v>40</v>
      </c>
      <c r="F21" s="9">
        <v>19</v>
      </c>
      <c r="G21" s="12">
        <f>G20+(G20*$C$3)+$C$4</f>
        <v>227890.31625221777</v>
      </c>
      <c r="H21" s="12">
        <f>G21*C$6</f>
        <v>4557.8063250443556</v>
      </c>
      <c r="I21" s="13">
        <f t="shared" si="1"/>
        <v>232448.12257726214</v>
      </c>
      <c r="J21" s="10">
        <f>G21-(C$4*F22)</f>
        <v>107890.31625221777</v>
      </c>
    </row>
    <row r="22" spans="2:10" x14ac:dyDescent="0.2">
      <c r="B22" s="5"/>
      <c r="C22" s="6"/>
      <c r="D22" s="6"/>
      <c r="E22" s="9">
        <f t="shared" si="2"/>
        <v>41</v>
      </c>
      <c r="F22" s="9">
        <v>20</v>
      </c>
      <c r="G22" s="12">
        <f>G21+(G21*$C$3)+$C$4</f>
        <v>249842.63838987303</v>
      </c>
      <c r="H22" s="12">
        <f>G22*C$6</f>
        <v>4996.8527677974607</v>
      </c>
      <c r="I22" s="13">
        <f t="shared" si="1"/>
        <v>254839.49115767048</v>
      </c>
      <c r="J22" s="10">
        <f>G22-(C$4*F23)</f>
        <v>123842.63838987303</v>
      </c>
    </row>
    <row r="23" spans="2:10" x14ac:dyDescent="0.2">
      <c r="B23" s="5"/>
      <c r="C23" s="6"/>
      <c r="D23" s="6"/>
      <c r="E23" s="9">
        <f t="shared" si="2"/>
        <v>42</v>
      </c>
      <c r="F23" s="9">
        <v>21</v>
      </c>
      <c r="G23" s="12">
        <f>G22+(G22*$C$3)+$C$4</f>
        <v>273331.62307716417</v>
      </c>
      <c r="H23" s="12">
        <f>G23*C$6</f>
        <v>5466.6324615432832</v>
      </c>
      <c r="I23" s="13">
        <f t="shared" si="1"/>
        <v>278798.25553870748</v>
      </c>
      <c r="J23" s="10">
        <f>G23-(C$4*F24)</f>
        <v>141331.62307716417</v>
      </c>
    </row>
    <row r="24" spans="2:10" x14ac:dyDescent="0.2">
      <c r="B24" s="5"/>
      <c r="C24" s="6"/>
      <c r="D24" s="6"/>
      <c r="E24" s="9">
        <f t="shared" si="2"/>
        <v>43</v>
      </c>
      <c r="F24" s="9">
        <v>22</v>
      </c>
      <c r="G24" s="12">
        <f>G23+(G23*$C$3)+$C$4</f>
        <v>298464.83669256564</v>
      </c>
      <c r="H24" s="12">
        <f>G24*C$6</f>
        <v>5969.2967338513126</v>
      </c>
      <c r="I24" s="13">
        <f t="shared" si="1"/>
        <v>304434.13342641696</v>
      </c>
      <c r="J24" s="10">
        <f>G24-(C$4*F25)</f>
        <v>160464.83669256564</v>
      </c>
    </row>
    <row r="25" spans="2:10" x14ac:dyDescent="0.2">
      <c r="B25" s="5"/>
      <c r="C25" s="6"/>
      <c r="D25" s="6"/>
      <c r="E25" s="9">
        <f t="shared" si="2"/>
        <v>44</v>
      </c>
      <c r="F25" s="9">
        <v>23</v>
      </c>
      <c r="G25" s="12">
        <f>G24+(G24*$C$3)+$C$4</f>
        <v>325357.37526104524</v>
      </c>
      <c r="H25" s="12">
        <f>G25*C$6</f>
        <v>6507.1475052209053</v>
      </c>
      <c r="I25" s="13">
        <f t="shared" si="1"/>
        <v>331864.52276626613</v>
      </c>
      <c r="J25" s="10">
        <f>G25-(C$4*F26)</f>
        <v>181357.37526104524</v>
      </c>
    </row>
    <row r="26" spans="2:10" x14ac:dyDescent="0.2">
      <c r="B26" s="5"/>
      <c r="C26" s="6"/>
      <c r="D26" s="6"/>
      <c r="E26" s="9">
        <f t="shared" si="2"/>
        <v>45</v>
      </c>
      <c r="F26" s="9">
        <v>24</v>
      </c>
      <c r="G26" s="12">
        <f>G25+(G25*$C$3)+$C$4</f>
        <v>354132.39152931841</v>
      </c>
      <c r="H26" s="12">
        <f>G26*C$6</f>
        <v>7082.6478305863684</v>
      </c>
      <c r="I26" s="13">
        <f t="shared" si="1"/>
        <v>361215.03935990477</v>
      </c>
      <c r="J26" s="10">
        <f>G26-(C$4*F27)</f>
        <v>204132.39152931841</v>
      </c>
    </row>
    <row r="27" spans="2:10" x14ac:dyDescent="0.2">
      <c r="B27" s="5"/>
      <c r="C27" s="6"/>
      <c r="D27" s="6"/>
      <c r="E27" s="9">
        <f t="shared" si="2"/>
        <v>46</v>
      </c>
      <c r="F27" s="9">
        <v>25</v>
      </c>
      <c r="G27" s="12">
        <f>G26+(G26*$C$3)+$C$4</f>
        <v>384921.65893637069</v>
      </c>
      <c r="H27" s="12">
        <f>G27*C$6</f>
        <v>7698.4331787274141</v>
      </c>
      <c r="I27" s="13">
        <f t="shared" si="1"/>
        <v>392620.09211509809</v>
      </c>
      <c r="J27" s="10">
        <f>G27-(C$4*F28)</f>
        <v>228921.65893637069</v>
      </c>
    </row>
    <row r="28" spans="2:10" x14ac:dyDescent="0.2">
      <c r="B28" s="5"/>
      <c r="C28" s="6"/>
      <c r="D28" s="6"/>
      <c r="E28" s="9">
        <f t="shared" si="2"/>
        <v>47</v>
      </c>
      <c r="F28" s="9">
        <v>26</v>
      </c>
      <c r="G28" s="12">
        <f>G27+(G27*$C$3)+$C$4</f>
        <v>417866.17506191664</v>
      </c>
      <c r="H28" s="12">
        <f>G28*C$6</f>
        <v>8357.3235012383338</v>
      </c>
      <c r="I28" s="13">
        <f t="shared" si="1"/>
        <v>426223.49856315495</v>
      </c>
      <c r="J28" s="10">
        <f>G28-(C$4*F29)</f>
        <v>255866.17506191664</v>
      </c>
    </row>
    <row r="29" spans="2:10" x14ac:dyDescent="0.2">
      <c r="B29" s="5"/>
      <c r="C29" s="6"/>
      <c r="D29" s="6"/>
      <c r="E29" s="9">
        <f t="shared" si="2"/>
        <v>48</v>
      </c>
      <c r="F29" s="9">
        <v>27</v>
      </c>
      <c r="G29" s="12">
        <f>G28+(G28*$C$3)+$C$4</f>
        <v>453116.80731625081</v>
      </c>
      <c r="H29" s="12">
        <f>G29*C$6</f>
        <v>9062.3361463250167</v>
      </c>
      <c r="I29" s="13">
        <f t="shared" si="1"/>
        <v>462179.1434625758</v>
      </c>
      <c r="J29" s="10">
        <f>G29-(C$4*F30)</f>
        <v>285116.80731625081</v>
      </c>
    </row>
    <row r="30" spans="2:10" x14ac:dyDescent="0.2">
      <c r="B30" s="5"/>
      <c r="C30" s="6"/>
      <c r="D30" s="6"/>
      <c r="E30" s="9">
        <f t="shared" si="2"/>
        <v>49</v>
      </c>
      <c r="F30" s="9">
        <v>28</v>
      </c>
      <c r="G30" s="12">
        <f>G29+(G29*$C$3)+$C$4</f>
        <v>490834.98382838839</v>
      </c>
      <c r="H30" s="12">
        <f>G30*C$6</f>
        <v>9816.6996765677686</v>
      </c>
      <c r="I30" s="13">
        <f t="shared" si="1"/>
        <v>500651.68350495613</v>
      </c>
      <c r="J30" s="10">
        <f>G30-(C$4*F31)</f>
        <v>316834.98382838839</v>
      </c>
    </row>
    <row r="31" spans="2:10" x14ac:dyDescent="0.2">
      <c r="B31" s="5"/>
      <c r="C31" s="6"/>
      <c r="D31" s="6"/>
      <c r="E31" s="9">
        <f t="shared" si="2"/>
        <v>50</v>
      </c>
      <c r="F31" s="9">
        <v>29</v>
      </c>
      <c r="G31" s="12">
        <f>G30+(G30*$C$3)+$C$4</f>
        <v>531193.43269637553</v>
      </c>
      <c r="H31" s="12">
        <f>G31*C$6</f>
        <v>10623.868653927511</v>
      </c>
      <c r="I31" s="13">
        <f t="shared" si="1"/>
        <v>541817.30135030299</v>
      </c>
      <c r="J31" s="10">
        <f>G31-(C$4*F32)</f>
        <v>351193.43269637553</v>
      </c>
    </row>
    <row r="32" spans="2:10" x14ac:dyDescent="0.2">
      <c r="B32" s="5"/>
      <c r="C32" s="6"/>
      <c r="D32" s="6"/>
      <c r="E32" s="9">
        <f t="shared" si="2"/>
        <v>51</v>
      </c>
      <c r="F32" s="9">
        <v>30</v>
      </c>
      <c r="G32" s="12">
        <f>G31+(G31*$C$3)+$C$4</f>
        <v>574376.97298512177</v>
      </c>
      <c r="H32" s="12">
        <f>G32*C$6</f>
        <v>11487.539459702435</v>
      </c>
      <c r="I32" s="13">
        <f t="shared" si="1"/>
        <v>585864.51244482421</v>
      </c>
      <c r="J32" s="10">
        <f>G32-(C$4*F33)</f>
        <v>388376.97298512177</v>
      </c>
    </row>
    <row r="33" spans="2:10" x14ac:dyDescent="0.2">
      <c r="B33" s="5"/>
      <c r="C33" s="6"/>
      <c r="D33" s="6"/>
      <c r="E33" s="9">
        <f t="shared" si="2"/>
        <v>52</v>
      </c>
      <c r="F33" s="9">
        <v>31</v>
      </c>
      <c r="G33" s="12">
        <f>G32+(G32*$C$3)+$C$4</f>
        <v>620583.36109408026</v>
      </c>
      <c r="H33" s="12">
        <f>G33*C$6</f>
        <v>12411.667221881606</v>
      </c>
      <c r="I33" s="13">
        <f t="shared" si="1"/>
        <v>632995.02831596183</v>
      </c>
      <c r="J33" s="10">
        <f>G33-(C$4*F34)</f>
        <v>428583.36109408026</v>
      </c>
    </row>
    <row r="34" spans="2:10" x14ac:dyDescent="0.2">
      <c r="B34" s="5"/>
      <c r="C34" s="6"/>
      <c r="D34" s="6"/>
      <c r="E34" s="9">
        <f t="shared" si="2"/>
        <v>53</v>
      </c>
      <c r="F34" s="9">
        <v>32</v>
      </c>
      <c r="G34" s="12">
        <f>G33+(G33*$C$3)+$C$4</f>
        <v>670024.19637066592</v>
      </c>
      <c r="H34" s="12">
        <f>G34*C$6</f>
        <v>13400.483927413319</v>
      </c>
      <c r="I34" s="13">
        <f t="shared" si="1"/>
        <v>683424.68029807927</v>
      </c>
      <c r="J34" s="10">
        <f>G34-(C$4*F35)</f>
        <v>472024.19637066592</v>
      </c>
    </row>
    <row r="35" spans="2:10" x14ac:dyDescent="0.2">
      <c r="B35" s="5"/>
      <c r="C35" s="6"/>
      <c r="D35" s="6"/>
      <c r="E35" s="9">
        <f t="shared" si="2"/>
        <v>54</v>
      </c>
      <c r="F35" s="9">
        <v>33</v>
      </c>
      <c r="G35" s="12">
        <f>G34+(G34*$C$3)+$C$4</f>
        <v>722925.89011661254</v>
      </c>
      <c r="H35" s="12">
        <f>G35*C$6</f>
        <v>14458.517802332251</v>
      </c>
      <c r="I35" s="13">
        <f t="shared" si="1"/>
        <v>737384.40791894484</v>
      </c>
      <c r="J35" s="10">
        <f>G35-(C$4*F36)</f>
        <v>518925.89011661254</v>
      </c>
    </row>
    <row r="36" spans="2:10" x14ac:dyDescent="0.2">
      <c r="B36" s="5"/>
      <c r="C36" s="6"/>
      <c r="D36" s="6"/>
      <c r="E36" s="9">
        <f t="shared" si="2"/>
        <v>55</v>
      </c>
      <c r="F36" s="9">
        <v>34</v>
      </c>
      <c r="G36" s="12">
        <f>G35+(G35*$C$3)+$C$4</f>
        <v>779530.70242477546</v>
      </c>
      <c r="H36" s="12">
        <f>G36*C$6</f>
        <v>15590.61404849551</v>
      </c>
      <c r="I36" s="14">
        <f t="shared" si="1"/>
        <v>795121.316473271</v>
      </c>
      <c r="J36" s="10">
        <f>G36-(C$4*F37)</f>
        <v>569530.70242477546</v>
      </c>
    </row>
    <row r="37" spans="2:10" x14ac:dyDescent="0.2">
      <c r="B37" s="5"/>
      <c r="C37" s="6"/>
      <c r="D37" s="6"/>
      <c r="E37" s="9">
        <f t="shared" si="2"/>
        <v>56</v>
      </c>
      <c r="F37" s="9">
        <v>35</v>
      </c>
      <c r="G37" s="12">
        <f>G36+(G36*$C$3)+$C$4</f>
        <v>840097.85159450979</v>
      </c>
      <c r="H37" s="12">
        <f>G37*C$6</f>
        <v>16801.957031890197</v>
      </c>
      <c r="I37" s="13">
        <f t="shared" si="1"/>
        <v>856899.80862639996</v>
      </c>
      <c r="J37" s="10">
        <f>G37-(C$4*F38)</f>
        <v>624097.85159450979</v>
      </c>
    </row>
    <row r="38" spans="2:10" x14ac:dyDescent="0.2">
      <c r="B38" s="5"/>
      <c r="C38" s="6"/>
      <c r="D38" s="6"/>
      <c r="E38" s="9">
        <f t="shared" si="2"/>
        <v>57</v>
      </c>
      <c r="F38" s="9">
        <v>36</v>
      </c>
      <c r="G38" s="12">
        <f>G37+(G37*$C$3)+$C$4</f>
        <v>904904.70120612544</v>
      </c>
      <c r="H38" s="12">
        <f>G38*C$6</f>
        <v>18098.094024122511</v>
      </c>
      <c r="I38" s="13">
        <f t="shared" si="1"/>
        <v>923002.7952302479</v>
      </c>
      <c r="J38" s="10">
        <f>G38-(C$4*F39)</f>
        <v>682904.70120612544</v>
      </c>
    </row>
    <row r="39" spans="2:10" x14ac:dyDescent="0.2">
      <c r="B39" s="5"/>
      <c r="C39" s="6"/>
      <c r="D39" s="6"/>
      <c r="E39" s="9">
        <f t="shared" si="2"/>
        <v>58</v>
      </c>
      <c r="F39" s="9">
        <v>37</v>
      </c>
      <c r="G39" s="12">
        <f>G38+(G38*$C$3)+$C$4</f>
        <v>974248.03029055428</v>
      </c>
      <c r="H39" s="12">
        <f>G39*C$6</f>
        <v>19484.960605811088</v>
      </c>
      <c r="I39" s="13">
        <f t="shared" si="1"/>
        <v>993732.99089636537</v>
      </c>
      <c r="J39" s="10">
        <f>G39-(C$4*F40)</f>
        <v>746248.03029055428</v>
      </c>
    </row>
    <row r="40" spans="2:10" x14ac:dyDescent="0.2">
      <c r="B40" s="5"/>
      <c r="C40" s="6"/>
      <c r="D40" s="6"/>
      <c r="E40" s="9">
        <f t="shared" si="2"/>
        <v>59</v>
      </c>
      <c r="F40" s="9">
        <v>38</v>
      </c>
      <c r="G40" s="12">
        <f>G39+(G39*$C$3)+$C$4</f>
        <v>1048445.3924108931</v>
      </c>
      <c r="H40" s="12">
        <f>G40*C$6</f>
        <v>20968.907848217863</v>
      </c>
      <c r="I40" s="13">
        <f t="shared" si="1"/>
        <v>1069414.300259111</v>
      </c>
      <c r="J40" s="10">
        <f>G40-(C$4*F41)</f>
        <v>814445.39241089311</v>
      </c>
    </row>
    <row r="41" spans="2:10" x14ac:dyDescent="0.2">
      <c r="B41" s="5"/>
      <c r="C41" s="6"/>
      <c r="D41" s="6"/>
      <c r="E41" s="9">
        <f t="shared" si="2"/>
        <v>60</v>
      </c>
      <c r="F41" s="9">
        <v>39</v>
      </c>
      <c r="G41" s="12">
        <f>G40+(G40*$C$3)+$C$4</f>
        <v>1127836.5698796557</v>
      </c>
      <c r="H41" s="12">
        <f>G41*C$6</f>
        <v>22556.731397593114</v>
      </c>
      <c r="I41" s="14">
        <f t="shared" si="1"/>
        <v>1150393.3012772489</v>
      </c>
      <c r="J41" s="10">
        <f>G41-(C$4*F42)</f>
        <v>887836.56987965573</v>
      </c>
    </row>
    <row r="42" spans="2:10" x14ac:dyDescent="0.2">
      <c r="B42" s="5"/>
      <c r="C42" s="6"/>
      <c r="D42" s="6"/>
      <c r="E42" s="9">
        <f t="shared" si="2"/>
        <v>61</v>
      </c>
      <c r="F42" s="9">
        <v>40</v>
      </c>
      <c r="G42" s="12">
        <f>G41+(G41*$C$3)+$C$4</f>
        <v>1212785.1297712317</v>
      </c>
      <c r="H42" s="12">
        <f>G42*C$6</f>
        <v>24255.702595424635</v>
      </c>
      <c r="I42" s="13">
        <f t="shared" si="1"/>
        <v>1237040.8323666563</v>
      </c>
      <c r="J42" s="10">
        <f>G42-(C$4*F43)</f>
        <v>966785.12977123167</v>
      </c>
    </row>
    <row r="43" spans="2:10" x14ac:dyDescent="0.2">
      <c r="B43" s="5"/>
      <c r="C43" s="6"/>
      <c r="D43" s="6"/>
      <c r="E43" s="9">
        <f t="shared" si="2"/>
        <v>62</v>
      </c>
      <c r="F43" s="9">
        <v>41</v>
      </c>
      <c r="G43" s="12">
        <f>G42+(G42*$C$3)+$C$4</f>
        <v>1303680.0888552179</v>
      </c>
      <c r="H43" s="12">
        <f>G43*C$6</f>
        <v>26073.601777104359</v>
      </c>
      <c r="I43" s="13">
        <f t="shared" si="1"/>
        <v>1329753.6906323223</v>
      </c>
      <c r="J43" s="10">
        <f>G43-(C$4*F44)</f>
        <v>1051680.0888552179</v>
      </c>
    </row>
    <row r="44" spans="2:10" x14ac:dyDescent="0.2">
      <c r="B44" s="5"/>
      <c r="C44" s="6"/>
      <c r="D44" s="6"/>
      <c r="E44" s="9">
        <f t="shared" si="2"/>
        <v>63</v>
      </c>
      <c r="F44" s="9">
        <v>42</v>
      </c>
      <c r="G44" s="12">
        <f>G43+(G43*$C$3)+$C$4</f>
        <v>1400937.6950750831</v>
      </c>
      <c r="H44" s="12">
        <f>G44*C$6</f>
        <v>28018.753901501663</v>
      </c>
      <c r="I44" s="13">
        <f t="shared" si="1"/>
        <v>1428956.4489765847</v>
      </c>
      <c r="J44" s="10">
        <f>G44-(C$4*F45)</f>
        <v>1142937.6950750831</v>
      </c>
    </row>
    <row r="45" spans="2:10" x14ac:dyDescent="0.2">
      <c r="B45" s="5"/>
      <c r="C45" s="6"/>
      <c r="D45" s="6"/>
      <c r="E45" s="9">
        <f t="shared" si="2"/>
        <v>64</v>
      </c>
      <c r="F45" s="9">
        <v>43</v>
      </c>
      <c r="G45" s="12">
        <f>G44+(G44*$C$3)+$C$4</f>
        <v>1505003.3337303388</v>
      </c>
      <c r="H45" s="12">
        <f>G45*C$6</f>
        <v>30100.066674606776</v>
      </c>
      <c r="I45" s="13">
        <f t="shared" si="1"/>
        <v>1535103.4004049457</v>
      </c>
      <c r="J45" s="10">
        <f>G45-(C$4*F46)</f>
        <v>1241003.3337303388</v>
      </c>
    </row>
    <row r="46" spans="2:10" x14ac:dyDescent="0.2">
      <c r="B46" s="5"/>
      <c r="C46" s="6"/>
      <c r="D46" s="6"/>
      <c r="E46" s="9">
        <f t="shared" si="2"/>
        <v>65</v>
      </c>
      <c r="F46" s="9">
        <v>44</v>
      </c>
      <c r="G46" s="12">
        <f>G45+(G45*$C$3)+$C$4</f>
        <v>1616353.5670914627</v>
      </c>
      <c r="H46" s="12">
        <f>G46*C$6</f>
        <v>32327.071341829254</v>
      </c>
      <c r="I46" s="13">
        <f t="shared" ref="I46:I50" si="3">G46+H46</f>
        <v>1648680.6384332918</v>
      </c>
      <c r="J46" s="10">
        <f>G46-(C$4*F47)</f>
        <v>1346353.5670914627</v>
      </c>
    </row>
    <row r="47" spans="2:10" x14ac:dyDescent="0.2">
      <c r="B47" s="5"/>
      <c r="C47" s="6"/>
      <c r="D47" s="6"/>
      <c r="E47" s="9">
        <f t="shared" si="2"/>
        <v>66</v>
      </c>
      <c r="F47" s="9">
        <v>45</v>
      </c>
      <c r="G47" s="12">
        <f>G46+(G46*$C$3)+$C$4</f>
        <v>1735498.316787865</v>
      </c>
      <c r="H47" s="12">
        <f>G47*C$6</f>
        <v>34709.966335757301</v>
      </c>
      <c r="I47" s="13">
        <f t="shared" si="3"/>
        <v>1770208.2831236224</v>
      </c>
      <c r="J47" s="10">
        <f>G47-(C$4*F48)</f>
        <v>1459498.316787865</v>
      </c>
    </row>
    <row r="48" spans="2:10" x14ac:dyDescent="0.2">
      <c r="B48" s="5"/>
      <c r="C48" s="6"/>
      <c r="D48" s="5"/>
      <c r="E48" s="9">
        <f t="shared" si="2"/>
        <v>67</v>
      </c>
      <c r="F48" s="9">
        <v>46</v>
      </c>
      <c r="G48" s="12">
        <f>G47+(G47*$C$3)+$C$4</f>
        <v>1862983.1989630156</v>
      </c>
      <c r="H48" s="12">
        <f>G48*C$6</f>
        <v>37259.663979260309</v>
      </c>
      <c r="I48" s="14">
        <f t="shared" si="3"/>
        <v>1900242.8629422758</v>
      </c>
      <c r="J48" s="10">
        <f>G48-(C$4*F49)</f>
        <v>1580983.1989630156</v>
      </c>
    </row>
    <row r="49" spans="3:10" x14ac:dyDescent="0.2">
      <c r="C49" s="1"/>
      <c r="E49" s="9">
        <f t="shared" si="2"/>
        <v>68</v>
      </c>
      <c r="F49" s="9">
        <v>47</v>
      </c>
      <c r="G49" s="12">
        <f>G48+(G48*$C$3)+$C$4</f>
        <v>1999392.0228904267</v>
      </c>
      <c r="H49" s="12">
        <f>G49*C$6</f>
        <v>39987.840457808532</v>
      </c>
      <c r="I49" s="13">
        <f t="shared" si="3"/>
        <v>2039379.8633482351</v>
      </c>
      <c r="J49" s="10">
        <f>G49-(C$4*F50)</f>
        <v>1711392.0228904267</v>
      </c>
    </row>
    <row r="50" spans="3:10" x14ac:dyDescent="0.2">
      <c r="C50" s="1"/>
      <c r="E50" s="9">
        <f t="shared" si="2"/>
        <v>69</v>
      </c>
      <c r="F50" s="9">
        <v>48</v>
      </c>
      <c r="G50" s="12">
        <f>G49+(G49*$C$3)+$C$4</f>
        <v>2145349.4644927564</v>
      </c>
      <c r="H50" s="12">
        <f>G50*C$6</f>
        <v>42906.989289855126</v>
      </c>
      <c r="I50" s="13">
        <f t="shared" si="3"/>
        <v>2188256.4537826115</v>
      </c>
      <c r="J50" s="10">
        <f>G50-(C$4*F51)</f>
        <v>1851349.4644927564</v>
      </c>
    </row>
    <row r="51" spans="3:10" x14ac:dyDescent="0.2">
      <c r="C51" s="1"/>
      <c r="E51" s="9">
        <f t="shared" si="2"/>
        <v>70</v>
      </c>
      <c r="F51" s="9">
        <v>49</v>
      </c>
      <c r="G51" s="12">
        <f>G50+(G50*$C$3)+$C$4</f>
        <v>2301523.9270072496</v>
      </c>
      <c r="H51" s="12">
        <f>G51*C$6</f>
        <v>46030.478540144992</v>
      </c>
      <c r="I51" s="13">
        <f t="shared" ref="I51:I53" si="4">G51+H51</f>
        <v>2347554.4055473944</v>
      </c>
      <c r="J51" s="10">
        <f>G51-(C$4*F52)</f>
        <v>2001523.9270072496</v>
      </c>
    </row>
    <row r="52" spans="3:10" x14ac:dyDescent="0.2">
      <c r="C52" s="1"/>
      <c r="E52" s="9">
        <f t="shared" si="2"/>
        <v>71</v>
      </c>
      <c r="F52" s="9">
        <v>50</v>
      </c>
      <c r="G52" s="12">
        <f>G51+(G51*$C$3)+$C$4</f>
        <v>2468630.601897757</v>
      </c>
      <c r="H52" s="12">
        <f>G52*C$6</f>
        <v>49372.612037955143</v>
      </c>
      <c r="I52" s="13">
        <f t="shared" si="4"/>
        <v>2518003.2139357124</v>
      </c>
      <c r="J52" s="10">
        <f>G52-(C$4*F53)</f>
        <v>2162630.601897757</v>
      </c>
    </row>
    <row r="53" spans="3:10" x14ac:dyDescent="0.2">
      <c r="C53" s="1"/>
      <c r="E53" s="9">
        <f t="shared" si="2"/>
        <v>72</v>
      </c>
      <c r="F53" s="9">
        <v>51</v>
      </c>
      <c r="G53" s="12">
        <f>G52+(G52*$C$3)+$C$4</f>
        <v>2647434.7440305999</v>
      </c>
      <c r="H53" s="12">
        <f>G53*C$6</f>
        <v>52948.694880611998</v>
      </c>
      <c r="I53" s="13">
        <f t="shared" si="4"/>
        <v>2700383.4389112121</v>
      </c>
      <c r="J53" s="10">
        <f>G53-(C$4*F54)</f>
        <v>2335434.7440305999</v>
      </c>
    </row>
    <row r="54" spans="3:10" x14ac:dyDescent="0.2">
      <c r="C54" s="1"/>
      <c r="E54" s="9">
        <f t="shared" si="2"/>
        <v>73</v>
      </c>
      <c r="F54" s="9">
        <v>52</v>
      </c>
      <c r="G54" s="12">
        <f>G53+(G53*$C$3)+$C$4</f>
        <v>2838755.1761127422</v>
      </c>
      <c r="H54" s="12">
        <f>G54*C$6</f>
        <v>56775.103522254845</v>
      </c>
      <c r="I54" s="13">
        <f t="shared" ref="I54:I63" si="5">G54+H54</f>
        <v>2895530.2796349968</v>
      </c>
      <c r="J54" s="10">
        <f>G54-(C$4*F55)</f>
        <v>2520755.1761127422</v>
      </c>
    </row>
    <row r="55" spans="3:10" x14ac:dyDescent="0.2">
      <c r="C55" s="1"/>
      <c r="E55" s="9">
        <f t="shared" si="2"/>
        <v>74</v>
      </c>
      <c r="F55" s="9">
        <v>53</v>
      </c>
      <c r="G55" s="12">
        <f>G54+(G54*$C$3)+$C$4</f>
        <v>3043468.038440634</v>
      </c>
      <c r="H55" s="12">
        <f>G55*C$6</f>
        <v>60869.360768812679</v>
      </c>
      <c r="I55" s="13">
        <f t="shared" si="5"/>
        <v>3104337.3992094467</v>
      </c>
      <c r="J55" s="10">
        <f>G55-(C$4*F56)</f>
        <v>2719468.038440634</v>
      </c>
    </row>
    <row r="56" spans="3:10" x14ac:dyDescent="0.2">
      <c r="C56" s="1"/>
      <c r="E56" s="9">
        <f t="shared" si="2"/>
        <v>75</v>
      </c>
      <c r="F56" s="9">
        <v>54</v>
      </c>
      <c r="G56" s="12">
        <f>G55+(G55*$C$3)+$C$4</f>
        <v>3262510.8011314785</v>
      </c>
      <c r="H56" s="12">
        <f>G56*C$6</f>
        <v>65250.216022629575</v>
      </c>
      <c r="I56" s="13">
        <f t="shared" si="5"/>
        <v>3327761.0171541083</v>
      </c>
      <c r="J56" s="10">
        <f>G56-(C$4*F57)</f>
        <v>2932510.8011314785</v>
      </c>
    </row>
    <row r="57" spans="3:10" x14ac:dyDescent="0.2">
      <c r="C57" s="1"/>
      <c r="E57" s="9">
        <f t="shared" si="2"/>
        <v>76</v>
      </c>
      <c r="F57" s="9">
        <v>55</v>
      </c>
      <c r="G57" s="12">
        <f>G56+(G56*$C$3)+$C$4</f>
        <v>3496886.557210682</v>
      </c>
      <c r="H57" s="12">
        <f>G57*C$6</f>
        <v>69937.731144213642</v>
      </c>
      <c r="I57" s="13">
        <f t="shared" si="5"/>
        <v>3566824.2883548955</v>
      </c>
      <c r="J57" s="10">
        <f>G57-(C$4*F58)</f>
        <v>3160886.557210682</v>
      </c>
    </row>
    <row r="58" spans="3:10" x14ac:dyDescent="0.2">
      <c r="C58" s="1"/>
      <c r="E58" s="9">
        <f t="shared" si="2"/>
        <v>77</v>
      </c>
      <c r="F58" s="9">
        <v>56</v>
      </c>
      <c r="G58" s="12">
        <f>G57+(G57*$C$3)+$C$4</f>
        <v>3747668.6162154297</v>
      </c>
      <c r="H58" s="12">
        <f>G58*C$6</f>
        <v>74953.372324308599</v>
      </c>
      <c r="I58" s="13">
        <f t="shared" si="5"/>
        <v>3822621.9885397381</v>
      </c>
      <c r="J58" s="10">
        <f>G58-(C$4*F59)</f>
        <v>3405668.6162154297</v>
      </c>
    </row>
    <row r="59" spans="3:10" x14ac:dyDescent="0.2">
      <c r="C59" s="1"/>
      <c r="E59" s="9">
        <f t="shared" si="2"/>
        <v>78</v>
      </c>
      <c r="F59" s="9">
        <v>57</v>
      </c>
      <c r="G59" s="12">
        <f>G58+(G58*$C$3)+$C$4</f>
        <v>4016005.41935051</v>
      </c>
      <c r="H59" s="12">
        <f>G59*C$6</f>
        <v>80320.108387010201</v>
      </c>
      <c r="I59" s="13">
        <f t="shared" si="5"/>
        <v>4096325.5277375202</v>
      </c>
      <c r="J59" s="10">
        <f>G59-(C$4*F60)</f>
        <v>3668005.41935051</v>
      </c>
    </row>
    <row r="60" spans="3:10" x14ac:dyDescent="0.2">
      <c r="C60" s="1"/>
      <c r="E60" s="9">
        <f t="shared" si="2"/>
        <v>79</v>
      </c>
      <c r="F60" s="9">
        <v>58</v>
      </c>
      <c r="G60" s="12">
        <f>G59+(G59*$C$3)+$C$4</f>
        <v>4303125.7987050461</v>
      </c>
      <c r="H60" s="12">
        <f>G60*C$6</f>
        <v>86062.515974100927</v>
      </c>
      <c r="I60" s="13">
        <f t="shared" si="5"/>
        <v>4389188.3146791467</v>
      </c>
      <c r="J60" s="10">
        <f>G60-(C$4*F61)</f>
        <v>3949125.7987050461</v>
      </c>
    </row>
    <row r="61" spans="3:10" x14ac:dyDescent="0.2">
      <c r="C61" s="1"/>
      <c r="E61" s="9">
        <f t="shared" si="2"/>
        <v>80</v>
      </c>
      <c r="F61" s="9">
        <v>59</v>
      </c>
      <c r="G61" s="12">
        <f>G60+(G60*$C$3)+$C$4</f>
        <v>4610344.6046143994</v>
      </c>
      <c r="H61" s="12">
        <f>G61*C$6</f>
        <v>92206.892092287992</v>
      </c>
      <c r="I61" s="13">
        <f t="shared" si="5"/>
        <v>4702551.4967066869</v>
      </c>
      <c r="J61" s="10">
        <f>G61-(C$4*F62)</f>
        <v>4250344.6046143994</v>
      </c>
    </row>
    <row r="62" spans="3:10" x14ac:dyDescent="0.2">
      <c r="C62" s="1"/>
      <c r="E62" s="9">
        <f t="shared" si="2"/>
        <v>81</v>
      </c>
      <c r="F62" s="9">
        <v>60</v>
      </c>
      <c r="G62" s="12">
        <f>G61+(G61*$C$3)+$C$4</f>
        <v>4939068.7269374076</v>
      </c>
      <c r="H62" s="12">
        <f>G62*C$6</f>
        <v>98781.374538748161</v>
      </c>
      <c r="I62" s="13">
        <f t="shared" si="5"/>
        <v>5037850.1014761562</v>
      </c>
      <c r="J62" s="10">
        <f>G62-(C$4*F63)</f>
        <v>4573068.7269374076</v>
      </c>
    </row>
    <row r="63" spans="3:10" x14ac:dyDescent="0.2">
      <c r="C63" s="1"/>
      <c r="E63" s="9">
        <f t="shared" si="2"/>
        <v>82</v>
      </c>
      <c r="F63" s="9">
        <v>61</v>
      </c>
      <c r="G63" s="12">
        <f>G62+(G62*$C$3)+$C$4</f>
        <v>5290803.5378230261</v>
      </c>
      <c r="H63" s="12">
        <f>G63*C$6</f>
        <v>105816.07075646053</v>
      </c>
      <c r="I63" s="13">
        <f t="shared" si="5"/>
        <v>5396619.6085794866</v>
      </c>
      <c r="J63" s="10">
        <f>G63-(C$4*F64)</f>
        <v>4918803.5378230261</v>
      </c>
    </row>
    <row r="64" spans="3:10" x14ac:dyDescent="0.2">
      <c r="E64" s="9">
        <f t="shared" si="2"/>
        <v>83</v>
      </c>
      <c r="F64" s="9">
        <v>62</v>
      </c>
      <c r="G64" s="12">
        <f>G63+(G63*$C$3)+$C$4</f>
        <v>5667159.7854706375</v>
      </c>
      <c r="H64" s="12">
        <f>G64*C$6</f>
        <v>113343.19570941276</v>
      </c>
      <c r="I64" s="13">
        <f t="shared" ref="I64:I78" si="6">G64+H64</f>
        <v>5780502.9811800504</v>
      </c>
      <c r="J64" s="10">
        <f>G64-(C$4*F65)</f>
        <v>5289159.7854706375</v>
      </c>
    </row>
    <row r="65" spans="5:10" x14ac:dyDescent="0.2">
      <c r="E65" s="9">
        <f t="shared" si="2"/>
        <v>84</v>
      </c>
      <c r="F65" s="9">
        <v>63</v>
      </c>
      <c r="G65" s="12">
        <f>G64+(G64*$C$3)+$C$4</f>
        <v>6069860.9704535818</v>
      </c>
      <c r="H65" s="12">
        <f>G65*C$6</f>
        <v>121397.21940907164</v>
      </c>
      <c r="I65" s="13">
        <f t="shared" si="6"/>
        <v>6191258.1898626536</v>
      </c>
      <c r="J65" s="10">
        <f>G65-(C$4*F66)</f>
        <v>5685860.9704535818</v>
      </c>
    </row>
    <row r="66" spans="5:10" x14ac:dyDescent="0.2">
      <c r="E66" s="9">
        <f t="shared" si="2"/>
        <v>85</v>
      </c>
      <c r="F66" s="9">
        <v>64</v>
      </c>
      <c r="G66" s="12">
        <f>G65+(G65*$C$3)+$C$4</f>
        <v>6500751.2383853327</v>
      </c>
      <c r="H66" s="12">
        <f>G66*C$6</f>
        <v>130015.02476770665</v>
      </c>
      <c r="I66" s="13">
        <f t="shared" si="6"/>
        <v>6630766.2631530399</v>
      </c>
      <c r="J66" s="10">
        <f>G66-(C$4*F67)</f>
        <v>6110751.2383853327</v>
      </c>
    </row>
    <row r="67" spans="5:10" x14ac:dyDescent="0.2">
      <c r="E67" s="9">
        <f t="shared" si="2"/>
        <v>86</v>
      </c>
      <c r="F67" s="9">
        <v>65</v>
      </c>
      <c r="G67" s="12">
        <f>G66+(G66*$C$3)+$C$4</f>
        <v>6961803.8250723062</v>
      </c>
      <c r="H67" s="12">
        <f>G67*C$6</f>
        <v>139236.07650144614</v>
      </c>
      <c r="I67" s="13">
        <f t="shared" si="6"/>
        <v>7101039.9015737521</v>
      </c>
      <c r="J67" s="10">
        <f>G67-(C$4*F68)</f>
        <v>6565803.8250723062</v>
      </c>
    </row>
    <row r="68" spans="5:10" x14ac:dyDescent="0.2">
      <c r="E68" s="9">
        <f t="shared" ref="E68:E78" si="7">E67+1</f>
        <v>87</v>
      </c>
      <c r="F68" s="9">
        <v>66</v>
      </c>
      <c r="G68" s="12">
        <f>G67+(G67*$C$3)+$C$4</f>
        <v>7455130.0928273676</v>
      </c>
      <c r="H68" s="12">
        <f>G68*C$6</f>
        <v>149102.60185654735</v>
      </c>
      <c r="I68" s="13">
        <f t="shared" si="6"/>
        <v>7604232.694683915</v>
      </c>
      <c r="J68" s="10">
        <f>G68-(C$4*F69)</f>
        <v>7053130.0928273676</v>
      </c>
    </row>
    <row r="69" spans="5:10" x14ac:dyDescent="0.2">
      <c r="E69" s="9">
        <f t="shared" si="7"/>
        <v>88</v>
      </c>
      <c r="F69" s="9">
        <v>67</v>
      </c>
      <c r="G69" s="12">
        <f>G68+(G68*$C$3)+$C$4</f>
        <v>7982989.1993252831</v>
      </c>
      <c r="H69" s="12">
        <f>G69*C$6</f>
        <v>159659.78398650567</v>
      </c>
      <c r="I69" s="13">
        <f t="shared" si="6"/>
        <v>8142648.9833117891</v>
      </c>
      <c r="J69" s="10">
        <f>G69-(C$4*F70)</f>
        <v>7574989.1993252831</v>
      </c>
    </row>
    <row r="70" spans="5:10" x14ac:dyDescent="0.2">
      <c r="E70" s="9">
        <f t="shared" si="7"/>
        <v>89</v>
      </c>
      <c r="F70" s="9">
        <v>68</v>
      </c>
      <c r="G70" s="12">
        <f>G69+(G69*$C$3)+$C$4</f>
        <v>8547798.4432780538</v>
      </c>
      <c r="H70" s="12">
        <f>G70*C$6</f>
        <v>170955.96886556107</v>
      </c>
      <c r="I70" s="13">
        <f t="shared" si="6"/>
        <v>8718754.4121436141</v>
      </c>
      <c r="J70" s="10">
        <f>G70-(C$4*F71)</f>
        <v>8133798.4432780538</v>
      </c>
    </row>
    <row r="71" spans="5:10" x14ac:dyDescent="0.2">
      <c r="E71" s="9">
        <f t="shared" si="7"/>
        <v>90</v>
      </c>
      <c r="F71" s="9">
        <v>69</v>
      </c>
      <c r="G71" s="12">
        <f>G70+(G70*$C$3)+$C$4</f>
        <v>9152144.3343075179</v>
      </c>
      <c r="H71" s="12">
        <f>G71*C$6</f>
        <v>183042.88668615036</v>
      </c>
      <c r="I71" s="13">
        <f t="shared" si="6"/>
        <v>9335187.2209936678</v>
      </c>
      <c r="J71" s="10">
        <f>G71-(C$4*F72)</f>
        <v>8732144.3343075179</v>
      </c>
    </row>
    <row r="72" spans="5:10" x14ac:dyDescent="0.2">
      <c r="E72" s="9">
        <f t="shared" si="7"/>
        <v>91</v>
      </c>
      <c r="F72" s="9">
        <v>70</v>
      </c>
      <c r="G72" s="12">
        <f>G71+(G71*$C$3)+$C$4</f>
        <v>9798794.4377090447</v>
      </c>
      <c r="H72" s="12">
        <f>G72*C$6</f>
        <v>195975.88875418089</v>
      </c>
      <c r="I72" s="13">
        <f t="shared" si="6"/>
        <v>9994770.3264632262</v>
      </c>
      <c r="J72" s="10">
        <f>G72-(C$4*F73)</f>
        <v>9372794.4377090447</v>
      </c>
    </row>
    <row r="73" spans="5:10" x14ac:dyDescent="0.2">
      <c r="E73" s="9">
        <f t="shared" si="7"/>
        <v>92</v>
      </c>
      <c r="F73" s="9">
        <v>71</v>
      </c>
      <c r="G73" s="12">
        <f>G72+(G72*$C$3)+$C$4</f>
        <v>10490710.048348678</v>
      </c>
      <c r="H73" s="12">
        <f>G73*C$6</f>
        <v>209814.20096697356</v>
      </c>
      <c r="I73" s="13">
        <f t="shared" si="6"/>
        <v>10700524.249315651</v>
      </c>
      <c r="J73" s="10">
        <f>G73-(C$4*F74)</f>
        <v>10058710.048348678</v>
      </c>
    </row>
    <row r="74" spans="5:10" x14ac:dyDescent="0.2">
      <c r="E74" s="9">
        <f t="shared" si="7"/>
        <v>93</v>
      </c>
      <c r="F74" s="9">
        <v>72</v>
      </c>
      <c r="G74" s="12">
        <f>G73+(G73*$C$3)+$C$4</f>
        <v>11231059.751733085</v>
      </c>
      <c r="H74" s="12">
        <f>G74*C$6</f>
        <v>224621.19503466171</v>
      </c>
      <c r="I74" s="13">
        <f t="shared" si="6"/>
        <v>11455680.946767747</v>
      </c>
      <c r="J74" s="10">
        <f>G74-(C$4*F75)</f>
        <v>10793059.751733085</v>
      </c>
    </row>
    <row r="75" spans="5:10" x14ac:dyDescent="0.2">
      <c r="E75" s="9">
        <f t="shared" si="7"/>
        <v>94</v>
      </c>
      <c r="F75" s="9">
        <v>73</v>
      </c>
      <c r="G75" s="12">
        <f>G74+(G74*$C$3)+$C$4</f>
        <v>12023233.934354402</v>
      </c>
      <c r="H75" s="12">
        <f>G75*C$6</f>
        <v>240464.67868708805</v>
      </c>
      <c r="I75" s="13">
        <f t="shared" si="6"/>
        <v>12263698.61304149</v>
      </c>
      <c r="J75" s="10">
        <f>G75-(C$4*F76)</f>
        <v>11579233.934354402</v>
      </c>
    </row>
    <row r="76" spans="5:10" x14ac:dyDescent="0.2">
      <c r="E76" s="9">
        <f t="shared" si="7"/>
        <v>95</v>
      </c>
      <c r="F76" s="9">
        <v>74</v>
      </c>
      <c r="G76" s="12">
        <f>G75+(G75*$C$3)+$C$4</f>
        <v>12870860.309759211</v>
      </c>
      <c r="H76" s="12">
        <f>G76*C$6</f>
        <v>257417.20619518423</v>
      </c>
      <c r="I76" s="13">
        <f t="shared" si="6"/>
        <v>13128277.515954396</v>
      </c>
      <c r="J76" s="10">
        <f>G76-(C$4*F77)</f>
        <v>12420860.309759211</v>
      </c>
    </row>
    <row r="77" spans="5:10" x14ac:dyDescent="0.2">
      <c r="E77" s="9">
        <f t="shared" si="7"/>
        <v>96</v>
      </c>
      <c r="F77" s="9">
        <v>75</v>
      </c>
      <c r="G77" s="12">
        <f>G76+(G76*$C$3)+$C$4</f>
        <v>13777820.531442355</v>
      </c>
      <c r="H77" s="12">
        <f>G77*C$6</f>
        <v>275556.41062884714</v>
      </c>
      <c r="I77" s="13">
        <f t="shared" si="6"/>
        <v>14053376.942071203</v>
      </c>
      <c r="J77" s="10">
        <f>G77-(C$4*F78)</f>
        <v>13321820.531442355</v>
      </c>
    </row>
    <row r="78" spans="5:10" x14ac:dyDescent="0.2">
      <c r="E78" s="9">
        <f t="shared" si="7"/>
        <v>97</v>
      </c>
      <c r="F78" s="9">
        <v>76</v>
      </c>
      <c r="G78" s="12">
        <f>G77+(G77*$C$3)+$C$4</f>
        <v>14748267.968643321</v>
      </c>
      <c r="H78" s="12">
        <f>G78*C$6</f>
        <v>294965.3593728664</v>
      </c>
      <c r="I78" s="13">
        <f t="shared" si="6"/>
        <v>15043233.328016188</v>
      </c>
      <c r="J78" s="10">
        <f>G78-(C$4*F81)</f>
        <v>14748267.968643321</v>
      </c>
    </row>
    <row r="79" spans="5:10" x14ac:dyDescent="0.2">
      <c r="F79" s="9"/>
    </row>
    <row r="81" spans="7:10" x14ac:dyDescent="0.2">
      <c r="G81" s="6"/>
      <c r="H81" s="6"/>
      <c r="I81" s="2"/>
      <c r="J81" s="2"/>
    </row>
    <row r="82" spans="7:10" x14ac:dyDescent="0.2">
      <c r="G82" s="6"/>
      <c r="H82" s="6"/>
      <c r="I82" s="2"/>
      <c r="J82" s="2"/>
    </row>
    <row r="83" spans="7:10" x14ac:dyDescent="0.2">
      <c r="G83" s="6"/>
      <c r="H83" s="6"/>
      <c r="I83" s="2"/>
      <c r="J83" s="2"/>
    </row>
    <row r="84" spans="7:10" x14ac:dyDescent="0.2">
      <c r="G84" s="6"/>
      <c r="H84" s="6"/>
      <c r="I84" s="2"/>
      <c r="J84" s="2"/>
    </row>
  </sheetData>
  <conditionalFormatting sqref="I41">
    <cfRule type="cellIs" dxfId="9" priority="2" operator="equal">
      <formula>$E$41</formula>
    </cfRule>
    <cfRule type="cellIs" dxfId="8" priority="3" operator="equal">
      <formula>60</formula>
    </cfRule>
  </conditionalFormatting>
  <conditionalFormatting sqref="E2:E78">
    <cfRule type="cellIs" dxfId="7" priority="1" operator="equal">
      <formula>60</formula>
    </cfRule>
  </conditionalFormatting>
  <pageMargins left="0.7" right="0.7" top="0.75" bottom="0.75" header="0.3" footer="0.3"/>
  <ignoredErrors>
    <ignoredError sqref="E2:E78 J2" calculatedColumn="1"/>
  </ignoredErrors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Baron</dc:creator>
  <cp:keywords/>
  <dc:description/>
  <cp:lastModifiedBy>Adam Baron [student]</cp:lastModifiedBy>
  <dcterms:created xsi:type="dcterms:W3CDTF">2021-02-19T12:43:51Z</dcterms:created>
  <dcterms:modified xsi:type="dcterms:W3CDTF">2021-04-29T03:33:54Z</dcterms:modified>
  <cp:category/>
</cp:coreProperties>
</file>